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Viešinimui   2023 m. biudžeto projektas po subalansavimo 2022-01-12\"/>
    </mc:Choice>
  </mc:AlternateContent>
  <xr:revisionPtr revIDLastSave="0" documentId="13_ncr:1_{1AEC62DD-8DD1-4398-8572-C2C8DEC05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kslinės dotacijos" sheetId="7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75" l="1"/>
  <c r="C64" i="75"/>
  <c r="D64" i="75"/>
  <c r="D59" i="75" l="1"/>
  <c r="C59" i="75"/>
  <c r="C58" i="75"/>
  <c r="D56" i="75"/>
  <c r="D54" i="75"/>
  <c r="C54" i="75"/>
  <c r="D53" i="75"/>
  <c r="C53" i="75"/>
  <c r="D52" i="75"/>
  <c r="C52" i="75"/>
  <c r="D51" i="75"/>
  <c r="C51" i="75"/>
  <c r="D28" i="75"/>
  <c r="C28" i="75"/>
  <c r="D32" i="75"/>
  <c r="C32" i="75"/>
  <c r="D14" i="75" l="1"/>
  <c r="D87" i="75"/>
  <c r="D89" i="75" s="1"/>
  <c r="D84" i="75"/>
  <c r="D86" i="75" s="1"/>
  <c r="D81" i="75"/>
  <c r="D83" i="75" s="1"/>
  <c r="D78" i="75"/>
  <c r="D80" i="75" s="1"/>
  <c r="D73" i="75"/>
  <c r="D77" i="75" s="1"/>
  <c r="D70" i="75"/>
  <c r="D72" i="75" s="1"/>
  <c r="D66" i="75"/>
  <c r="D69" i="75" s="1"/>
  <c r="D11" i="75"/>
  <c r="D8" i="75"/>
  <c r="C87" i="75"/>
  <c r="C89" i="75" s="1"/>
  <c r="C84" i="75"/>
  <c r="C86" i="75" s="1"/>
  <c r="C81" i="75"/>
  <c r="C83" i="75" s="1"/>
  <c r="C73" i="75"/>
  <c r="C77" i="75" s="1"/>
  <c r="C78" i="75"/>
  <c r="C80" i="75" s="1"/>
  <c r="C66" i="75"/>
  <c r="C69" i="75" s="1"/>
  <c r="C70" i="75"/>
  <c r="C72" i="75" s="1"/>
  <c r="D63" i="75"/>
  <c r="D65" i="75" s="1"/>
  <c r="C63" i="75"/>
  <c r="C65" i="75" s="1"/>
  <c r="D46" i="75"/>
  <c r="C46" i="75"/>
  <c r="C50" i="75" l="1"/>
  <c r="C62" i="75" s="1"/>
  <c r="D50" i="75"/>
  <c r="D62" i="75" s="1"/>
  <c r="C14" i="75"/>
  <c r="C11" i="75"/>
  <c r="C8" i="75"/>
  <c r="C49" i="75" l="1"/>
  <c r="C90" i="75" s="1"/>
  <c r="D49" i="75" l="1"/>
  <c r="D90" i="75" s="1"/>
</calcChain>
</file>

<file path=xl/sharedStrings.xml><?xml version="1.0" encoding="utf-8"?>
<sst xmlns="http://schemas.openxmlformats.org/spreadsheetml/2006/main" count="144" uniqueCount="82">
  <si>
    <t>01</t>
  </si>
  <si>
    <t>03</t>
  </si>
  <si>
    <t>04</t>
  </si>
  <si>
    <t>07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</si>
  <si>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</si>
  <si>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</si>
  <si>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</si>
  <si>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</si>
  <si>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</si>
  <si>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</si>
  <si>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</si>
  <si>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</si>
  <si>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02</t>
  </si>
  <si>
    <t>10</t>
  </si>
  <si>
    <t>Jaunimo teisių apsaugos funkcijų vykdymas</t>
  </si>
  <si>
    <t>Žemės ūkio funkcijų vykdymo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</si>
  <si>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</si>
  <si>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</si>
  <si>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</si>
  <si>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</si>
  <si>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Dalyvavimas įgyvendinant gyventojų užimtumo programas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</si>
  <si>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</si>
  <si>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</si>
  <si>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</si>
  <si>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Kazlų Rūdos Rimvydo Žigaičio menų mokykla</t>
  </si>
  <si>
    <t>Kazlų Rūdos Kazio Griniaus gimnazija</t>
  </si>
  <si>
    <t>Kazlų Rūdos pedagoginė psichologinė tarnyba</t>
  </si>
  <si>
    <t>Priešgaisrinių tarnybų organizavimas</t>
  </si>
  <si>
    <t>Laidojimo pašalpų mokėjimo organizavimas</t>
  </si>
  <si>
    <t>Socialinėms išmokoms lėšų administravimas</t>
  </si>
  <si>
    <t>Socialinių paslaugų (socialinei priežiūrai socialinės rizikos šeimoms) teikimo organizavimas</t>
  </si>
  <si>
    <t>Valstybinėms (valstybės perduotoms savivaldybėms) funkcijoms vykdyti, iš viso</t>
  </si>
  <si>
    <t>Socialinių paslaugų (socialinei globai su sunkia negalia) teikimo organizavimas</t>
  </si>
  <si>
    <t>VALSTYBĖS BIUDŽETO LĖŠOS IŠ VISO</t>
  </si>
  <si>
    <t>Plutiškių gimnazija</t>
  </si>
  <si>
    <t>Kazlų Rūdos sporto centras</t>
  </si>
  <si>
    <t>Būsto nuomos ar išperkamosios būsto nuomos mokesčių dalies kompensavimas</t>
  </si>
  <si>
    <t>Kazlų Rūdos savivaldybės administracija - VšĮ Kazlų Rūdos Valdorfo progimnazija</t>
  </si>
  <si>
    <t>Socialinės paramos mokiniams (už mokymo reikmenis) teikimo organizavimas ir administravimas</t>
  </si>
  <si>
    <t>Iš viso</t>
  </si>
  <si>
    <t>Kita tikslinė dotacija (savivaldybėms perduotų įstaigų išlaikymui), iš viso</t>
  </si>
  <si>
    <t>Kazlų Rūdos savivaldybės administracija - Švietimo centralizuotų priemonių vykdymas</t>
  </si>
  <si>
    <t xml:space="preserve">Programos/ priemonės/įstaigos pavadinimas </t>
  </si>
  <si>
    <t>Kazlų Rūdos savivaldybės administracija - Neformaliojo vaikų švietimo programų vykdymas</t>
  </si>
  <si>
    <t>Kazlų Rūdos savivaldybės administracija - administravimas</t>
  </si>
  <si>
    <t>Socialinės paramos mokiniams (už maisto produktus) teikimo organizavimas ir administravimas, iš jų:</t>
  </si>
  <si>
    <t>Karo prievolės ir mobilizacijos administravimas</t>
  </si>
  <si>
    <t>Neveiksnių asmenų būklės peržiūrėjimo užtikrinimo funkcijai vykdyti</t>
  </si>
  <si>
    <t>Savivaldybės erdvinio duomenų rinkinio tvarkymo funkcijai atlikti</t>
  </si>
  <si>
    <t>Kazlų Rūdos savivaldybės administracija - VšĮ Kardokų gamtos mokykla</t>
  </si>
  <si>
    <t>Valstybinės funkcijos klasifikacija</t>
  </si>
  <si>
    <t>Užimtumo didinimo programos modulio įgyvendinimas</t>
  </si>
  <si>
    <t>Ugdymo reikmėms finansuoti, iš viso</t>
  </si>
  <si>
    <t>tūkst. Eur</t>
  </si>
  <si>
    <t>Kompensacijų nukentėjusiems nuo 1991m. sausio 11-13d. agresijos mokėjimo organizavimas</t>
  </si>
  <si>
    <t>Kazlų Rūdos „Elmos“ mokykla-darželis</t>
  </si>
  <si>
    <t>Kazlų Rūdos „Saulės“ mokykla</t>
  </si>
  <si>
    <t xml:space="preserve">               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</si>
  <si>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               Kazlų Rūdos savivaldybės</t>
  </si>
  <si>
    <t>Kazlų Rūdos savivaldybės Jurgio Dovydaičio viešoji biblioteka</t>
  </si>
  <si>
    <t>08</t>
  </si>
  <si>
    <t>Valstybės biudžeto dotacija savivaldybių viešosioms bibliotekoms dokumentams įsigyti, iš viso</t>
  </si>
  <si>
    <t>Valstybės biudžeto lėšos neformaliajam vaikų švietimui, iš viso</t>
  </si>
  <si>
    <t>Kazlų Rūdos savivaldybės visuomenės sveikatos biuras, iš jų:</t>
  </si>
  <si>
    <t>iš jų darbo užmokesčiui</t>
  </si>
  <si>
    <t>Tarpinstitucinio bendradarbiavimo koordinatoriaus pareigybei išlaikyti</t>
  </si>
  <si>
    <t>Mokinių ir visuomenės sveikatos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</si>
  <si>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</si>
  <si>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</si>
  <si>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Valstybės biudžeto lėšos akredituotai vaikų dienos socialinei priežiūrai organizuoti, teikti ir administruoti, iš viso</t>
  </si>
  <si>
    <t>Neįgaliųjų socialinės integracijos organizavimas</t>
  </si>
  <si>
    <t>Valstybės biudžeto lėšos, skirtosasmeninei pagalbai teikti ir administruoti, iš viso</t>
  </si>
  <si>
    <t>Neformaliojo vaikų švietimo programų vykdymas</t>
  </si>
  <si>
    <t xml:space="preserve">                                                                                                                                           2023 metų biudžeto asignavimų paskirstymo</t>
  </si>
  <si>
    <t>Kazlų Rūdos savivaldybės valstybės biudžeto tikslinių dotacijų asignavimų 2023 metams paskirstymas</t>
  </si>
  <si>
    <t>Socialinių paslaugų (darbo užmokesčiui individualios priežiūros darbuotojams, teikiantiems socialinę priežiūrą šeimoms, mokėti) organizavimas</t>
  </si>
  <si>
    <t>Speciali tikslinė dotacija (savivaldybių institucijų valdomiems vietinės reikšmės keliams), iš viso</t>
  </si>
  <si>
    <t>3 Viešosios infrastruktūros plėtros programa</t>
  </si>
  <si>
    <t>Vietinės reikšmės kelių (gatvių) tiesimas, taisymas, priežiūra irugaus eismo sąlygų užtikrinimas</t>
  </si>
  <si>
    <t>Valstybės biudžeto lėšos , skirtos soc. riziką patiriančių vaikų ikimokykliniam ugdymui užtikrinti (ugdymui, maitinimui, pavėžėjimui), iš viso</t>
  </si>
  <si>
    <t>Socialinių paslaugų (kompleksinėms paslaugoms šeimai) teikimo organizavimas</t>
  </si>
  <si>
    <t>Valstybės biudžeto lėšos,skirtos kompleksinėms paslaugoms šeimai organizuoti, iš 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</si>
</sst>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2" fillId="0" borderId="5" xfId="0" applyFont="1" applyBorder="1"/>
    <xf numFmtId="49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4" xfId="0" applyNumberFormat="1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49" fontId="3" fillId="5" borderId="7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164" fontId="3" fillId="4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49" fontId="2" fillId="6" borderId="8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6" borderId="5" xfId="0" applyFont="1" applyFill="1" applyBorder="1"/>
    <xf numFmtId="49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0" borderId="5" xfId="0" applyFont="1" applyBorder="1" applyAlignment="1">
      <alignment horizontal="right" vertical="center" wrapText="1"/>
    </xf>
    <xf numFmtId="164" fontId="2" fillId="6" borderId="9" xfId="0" applyNumberFormat="1" applyFont="1" applyFill="1" applyBorder="1" applyAlignment="1">
      <alignment horizontal="center"/>
    </xf>
    <xf numFmtId="49" fontId="2" fillId="6" borderId="7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tabSelected="1" zoomScaleNormal="100" workbookViewId="0">
      <selection activeCell="I24" sqref="I24"/>
    </sheetView>
  </sheetViews>
  <sheetFormatPr defaultRowHeight="12.75" x14ac:dyDescent="0.2"/>
  <cols>
    <col min="1" max="1" width="66" style="1" customWidth="1"/>
    <col min="2" max="2" width="10.5703125" style="1" customWidth="1"/>
    <col min="3" max="3" width="9.42578125" style="1" customWidth="1"/>
    <col min="4" max="4" width="10.7109375" style="1" customWidth="1"/>
    <col min="5" max="5" width="9.28515625" style="1" customWidth="1"/>
    <col min="6" max="6" width="10.42578125" style="1" customWidth="1"/>
    <col min="7" max="16384" width="9.140625" style="1"/>
  </cols>
  <sheetData>
    <row r="1" spans="1:4" x14ac:dyDescent="0.2">
      <c r="A1" s="60" t="s">
        <v>58</v>
      </c>
      <c r="B1" s="60"/>
      <c r="C1" s="60"/>
      <c r="D1" s="60"/>
    </row>
    <row r="2" spans="1:4" x14ac:dyDescent="0.2">
      <c r="A2" s="60" t="s">
        <v>73</v>
      </c>
      <c r="B2" s="60"/>
      <c r="C2" s="60"/>
      <c r="D2" s="60"/>
    </row>
    <row r="3" spans="1:4" x14ac:dyDescent="0.2">
      <c r="A3" s="61" t="s">
        <v>57</v>
      </c>
      <c r="B3" s="61"/>
      <c r="C3" s="61"/>
      <c r="D3" s="61"/>
    </row>
    <row r="5" spans="1:4" ht="15.75" x14ac:dyDescent="0.25">
      <c r="A5" s="59" t="s">
        <v>74</v>
      </c>
      <c r="B5" s="59"/>
      <c r="C5" s="59"/>
      <c r="D5" s="59"/>
    </row>
    <row r="6" spans="1:4" x14ac:dyDescent="0.2">
      <c r="B6" s="2"/>
      <c r="D6" s="47" t="s">
        <v>53</v>
      </c>
    </row>
    <row r="7" spans="1:4" ht="53.25" customHeight="1" x14ac:dyDescent="0.2">
      <c r="A7" s="48" t="s">
        <v>42</v>
      </c>
      <c r="B7" s="49" t="s">
        <v>50</v>
      </c>
      <c r="C7" s="50" t="s">
        <v>39</v>
      </c>
      <c r="D7" s="51" t="s">
        <v>64</v>
      </c>
    </row>
    <row r="8" spans="1:4" x14ac:dyDescent="0.2">
      <c r="A8" s="3" t="s">
        <v>19</v>
      </c>
      <c r="B8" s="4"/>
      <c r="C8" s="5">
        <f>SUM(C9:C10)</f>
        <v>63</v>
      </c>
      <c r="D8" s="5">
        <f>SUM(D9:D10)</f>
        <v>0</v>
      </c>
    </row>
    <row r="9" spans="1:4" x14ac:dyDescent="0.2">
      <c r="A9" s="6" t="s">
        <v>21</v>
      </c>
      <c r="B9" s="7" t="s">
        <v>2</v>
      </c>
      <c r="C9" s="39">
        <v>63</v>
      </c>
      <c r="D9" s="39"/>
    </row>
    <row r="10" spans="1:4" hidden="1" x14ac:dyDescent="0.2">
      <c r="A10" s="9" t="s">
        <v>48</v>
      </c>
      <c r="B10" s="10" t="s">
        <v>2</v>
      </c>
      <c r="C10" s="39"/>
      <c r="D10" s="39"/>
    </row>
    <row r="11" spans="1:4" x14ac:dyDescent="0.2">
      <c r="A11" s="3" t="s">
        <v>17</v>
      </c>
      <c r="B11" s="11"/>
      <c r="C11" s="5">
        <f>SUM(C12:C13)</f>
        <v>64.099999999999994</v>
      </c>
      <c r="D11" s="5">
        <f>SUM(D12:D13)</f>
        <v>2.5</v>
      </c>
    </row>
    <row r="12" spans="1:4" x14ac:dyDescent="0.2">
      <c r="A12" s="6" t="s">
        <v>20</v>
      </c>
      <c r="B12" s="12" t="s">
        <v>2</v>
      </c>
      <c r="C12" s="56">
        <v>64.099999999999994</v>
      </c>
      <c r="D12" s="39">
        <v>2.5</v>
      </c>
    </row>
    <row r="13" spans="1:4" hidden="1" x14ac:dyDescent="0.2">
      <c r="A13" s="6" t="s">
        <v>51</v>
      </c>
      <c r="B13" s="14" t="s">
        <v>2</v>
      </c>
      <c r="C13" s="39"/>
      <c r="D13" s="39"/>
    </row>
    <row r="14" spans="1:4" x14ac:dyDescent="0.2">
      <c r="A14" s="13" t="s">
        <v>16</v>
      </c>
      <c r="B14" s="11"/>
      <c r="C14" s="5">
        <f>SUM(C15:C27)</f>
        <v>525.79999999999995</v>
      </c>
      <c r="D14" s="5">
        <f>SUM(D15:D27)</f>
        <v>483.79999999999995</v>
      </c>
    </row>
    <row r="15" spans="1:4" x14ac:dyDescent="0.2">
      <c r="A15" s="54" t="s">
        <v>65</v>
      </c>
      <c r="B15" s="53" t="s">
        <v>0</v>
      </c>
      <c r="C15" s="39">
        <v>24.3</v>
      </c>
      <c r="D15" s="39">
        <v>24</v>
      </c>
    </row>
    <row r="16" spans="1:4" x14ac:dyDescent="0.2">
      <c r="A16" s="6" t="s">
        <v>5</v>
      </c>
      <c r="B16" s="14" t="s">
        <v>0</v>
      </c>
      <c r="C16" s="39">
        <v>0.2</v>
      </c>
      <c r="D16" s="39">
        <v>0.2</v>
      </c>
    </row>
    <row r="17" spans="1:4" x14ac:dyDescent="0.2">
      <c r="A17" s="6" t="s">
        <v>8</v>
      </c>
      <c r="B17" s="14" t="s">
        <v>0</v>
      </c>
      <c r="C17" s="39">
        <v>10</v>
      </c>
      <c r="D17" s="39">
        <v>8.5</v>
      </c>
    </row>
    <row r="18" spans="1:4" x14ac:dyDescent="0.2">
      <c r="A18" s="6" t="s">
        <v>14</v>
      </c>
      <c r="B18" s="14" t="s">
        <v>0</v>
      </c>
      <c r="C18" s="39">
        <v>13.5</v>
      </c>
      <c r="D18" s="39">
        <v>13.3</v>
      </c>
    </row>
    <row r="19" spans="1:4" x14ac:dyDescent="0.2">
      <c r="A19" s="6" t="s">
        <v>7</v>
      </c>
      <c r="B19" s="14" t="s">
        <v>0</v>
      </c>
      <c r="C19" s="39">
        <v>8</v>
      </c>
      <c r="D19" s="39">
        <v>7.9</v>
      </c>
    </row>
    <row r="20" spans="1:4" x14ac:dyDescent="0.2">
      <c r="A20" s="6" t="s">
        <v>23</v>
      </c>
      <c r="B20" s="14" t="s">
        <v>0</v>
      </c>
      <c r="C20" s="39">
        <v>19</v>
      </c>
      <c r="D20" s="39">
        <v>18.8</v>
      </c>
    </row>
    <row r="21" spans="1:4" x14ac:dyDescent="0.2">
      <c r="A21" s="6" t="s">
        <v>6</v>
      </c>
      <c r="B21" s="14" t="s">
        <v>0</v>
      </c>
      <c r="C21" s="39">
        <v>0.1</v>
      </c>
      <c r="D21" s="39">
        <v>0.1</v>
      </c>
    </row>
    <row r="22" spans="1:4" x14ac:dyDescent="0.2">
      <c r="A22" s="6" t="s">
        <v>9</v>
      </c>
      <c r="B22" s="14" t="s">
        <v>0</v>
      </c>
      <c r="C22" s="39">
        <v>0.7</v>
      </c>
      <c r="D22" s="39">
        <v>0.7</v>
      </c>
    </row>
    <row r="23" spans="1:4" x14ac:dyDescent="0.2">
      <c r="A23" s="6" t="s">
        <v>10</v>
      </c>
      <c r="B23" s="14" t="s">
        <v>0</v>
      </c>
      <c r="C23" s="39">
        <v>1.1000000000000001</v>
      </c>
      <c r="D23" s="39">
        <v>1.1000000000000001</v>
      </c>
    </row>
    <row r="24" spans="1:4" x14ac:dyDescent="0.2">
      <c r="A24" s="6" t="s">
        <v>46</v>
      </c>
      <c r="B24" s="14" t="s">
        <v>12</v>
      </c>
      <c r="C24" s="39">
        <v>23.5</v>
      </c>
      <c r="D24" s="39">
        <v>10.1</v>
      </c>
    </row>
    <row r="25" spans="1:4" x14ac:dyDescent="0.2">
      <c r="A25" s="6" t="s">
        <v>11</v>
      </c>
      <c r="B25" s="14" t="s">
        <v>12</v>
      </c>
      <c r="C25" s="39">
        <v>18.7</v>
      </c>
      <c r="D25" s="39">
        <v>17.7</v>
      </c>
    </row>
    <row r="26" spans="1:4" x14ac:dyDescent="0.2">
      <c r="A26" s="6" t="s">
        <v>15</v>
      </c>
      <c r="B26" s="14" t="s">
        <v>2</v>
      </c>
      <c r="C26" s="39">
        <v>97.7</v>
      </c>
      <c r="D26" s="39">
        <v>87.7</v>
      </c>
    </row>
    <row r="27" spans="1:4" x14ac:dyDescent="0.2">
      <c r="A27" s="6" t="s">
        <v>27</v>
      </c>
      <c r="B27" s="14" t="s">
        <v>1</v>
      </c>
      <c r="C27" s="39">
        <v>309</v>
      </c>
      <c r="D27" s="8">
        <f>294.2-0.5</f>
        <v>293.7</v>
      </c>
    </row>
    <row r="28" spans="1:4" x14ac:dyDescent="0.2">
      <c r="A28" s="15" t="s">
        <v>22</v>
      </c>
      <c r="B28" s="16"/>
      <c r="C28" s="17">
        <f>+C29+C30+C31+C32+C40+C41+C42+C43+C44+C45+C46</f>
        <v>908.8</v>
      </c>
      <c r="D28" s="17">
        <f>+D29+D30+D31+D32+D40+D41+D42+D43+D44+D45+D46</f>
        <v>99.100000000000009</v>
      </c>
    </row>
    <row r="29" spans="1:4" ht="25.5" x14ac:dyDescent="0.2">
      <c r="A29" s="35" t="s">
        <v>54</v>
      </c>
      <c r="B29" s="36" t="s">
        <v>13</v>
      </c>
      <c r="C29" s="38">
        <v>1.2</v>
      </c>
      <c r="D29" s="38"/>
    </row>
    <row r="30" spans="1:4" x14ac:dyDescent="0.2">
      <c r="A30" s="6" t="s">
        <v>28</v>
      </c>
      <c r="B30" s="14" t="s">
        <v>13</v>
      </c>
      <c r="C30" s="38">
        <v>92.5</v>
      </c>
      <c r="D30" s="52"/>
    </row>
    <row r="31" spans="1:4" x14ac:dyDescent="0.2">
      <c r="A31" s="6" t="s">
        <v>29</v>
      </c>
      <c r="B31" s="14" t="s">
        <v>13</v>
      </c>
      <c r="C31" s="39">
        <v>2.8</v>
      </c>
      <c r="D31" s="39">
        <v>2.8</v>
      </c>
    </row>
    <row r="32" spans="1:4" ht="25.5" x14ac:dyDescent="0.2">
      <c r="A32" s="35" t="s">
        <v>45</v>
      </c>
      <c r="B32" s="36" t="s">
        <v>13</v>
      </c>
      <c r="C32" s="38">
        <f>SUM(C33:C39)</f>
        <v>223.2</v>
      </c>
      <c r="D32" s="38">
        <f>SUM(D33:D39)</f>
        <v>8.4</v>
      </c>
    </row>
    <row r="33" spans="1:4" x14ac:dyDescent="0.2">
      <c r="A33" s="18" t="s">
        <v>55</v>
      </c>
      <c r="B33" s="14" t="s">
        <v>4</v>
      </c>
      <c r="C33" s="39">
        <v>34</v>
      </c>
      <c r="D33" s="8"/>
    </row>
    <row r="34" spans="1:4" x14ac:dyDescent="0.2">
      <c r="A34" s="18" t="s">
        <v>34</v>
      </c>
      <c r="B34" s="14" t="s">
        <v>4</v>
      </c>
      <c r="C34" s="39">
        <v>40</v>
      </c>
      <c r="D34" s="8"/>
    </row>
    <row r="35" spans="1:4" x14ac:dyDescent="0.2">
      <c r="A35" s="18" t="s">
        <v>25</v>
      </c>
      <c r="B35" s="14" t="s">
        <v>4</v>
      </c>
      <c r="C35" s="39">
        <v>115.2</v>
      </c>
      <c r="D35" s="8"/>
    </row>
    <row r="36" spans="1:4" x14ac:dyDescent="0.2">
      <c r="A36" s="18" t="s">
        <v>56</v>
      </c>
      <c r="B36" s="14" t="s">
        <v>4</v>
      </c>
      <c r="C36" s="39">
        <v>10</v>
      </c>
      <c r="D36" s="8"/>
    </row>
    <row r="37" spans="1:4" x14ac:dyDescent="0.2">
      <c r="A37" s="18" t="s">
        <v>37</v>
      </c>
      <c r="B37" s="14" t="s">
        <v>4</v>
      </c>
      <c r="C37" s="39">
        <v>8</v>
      </c>
      <c r="D37" s="39"/>
    </row>
    <row r="38" spans="1:4" x14ac:dyDescent="0.2">
      <c r="A38" s="18" t="s">
        <v>49</v>
      </c>
      <c r="B38" s="14" t="s">
        <v>4</v>
      </c>
      <c r="C38" s="39">
        <v>7.5</v>
      </c>
      <c r="D38" s="39"/>
    </row>
    <row r="39" spans="1:4" x14ac:dyDescent="0.2">
      <c r="A39" s="18" t="s">
        <v>44</v>
      </c>
      <c r="B39" s="14" t="s">
        <v>4</v>
      </c>
      <c r="C39" s="39">
        <v>8.5</v>
      </c>
      <c r="D39" s="39">
        <v>8.4</v>
      </c>
    </row>
    <row r="40" spans="1:4" ht="25.5" x14ac:dyDescent="0.2">
      <c r="A40" s="35" t="s">
        <v>38</v>
      </c>
      <c r="B40" s="36" t="s">
        <v>13</v>
      </c>
      <c r="C40" s="38">
        <v>35.4</v>
      </c>
      <c r="D40" s="38">
        <v>1.4</v>
      </c>
    </row>
    <row r="41" spans="1:4" x14ac:dyDescent="0.2">
      <c r="A41" s="6" t="s">
        <v>32</v>
      </c>
      <c r="B41" s="14" t="s">
        <v>13</v>
      </c>
      <c r="C41" s="39">
        <v>180</v>
      </c>
      <c r="D41" s="39">
        <v>5.2</v>
      </c>
    </row>
    <row r="42" spans="1:4" ht="25.5" x14ac:dyDescent="0.2">
      <c r="A42" s="35" t="s">
        <v>30</v>
      </c>
      <c r="B42" s="36" t="s">
        <v>13</v>
      </c>
      <c r="C42" s="38">
        <v>230.5</v>
      </c>
      <c r="D42" s="38"/>
    </row>
    <row r="43" spans="1:4" ht="25.5" x14ac:dyDescent="0.2">
      <c r="A43" s="35" t="s">
        <v>75</v>
      </c>
      <c r="B43" s="36" t="s">
        <v>13</v>
      </c>
      <c r="C43" s="38">
        <v>20</v>
      </c>
      <c r="D43" s="38"/>
    </row>
    <row r="44" spans="1:4" x14ac:dyDescent="0.2">
      <c r="A44" s="6" t="s">
        <v>36</v>
      </c>
      <c r="B44" s="14" t="s">
        <v>13</v>
      </c>
      <c r="C44" s="39"/>
      <c r="D44" s="39"/>
    </row>
    <row r="45" spans="1:4" x14ac:dyDescent="0.2">
      <c r="A45" s="6" t="s">
        <v>47</v>
      </c>
      <c r="B45" s="14" t="s">
        <v>3</v>
      </c>
      <c r="C45" s="39">
        <v>0.1</v>
      </c>
      <c r="D45" s="39">
        <v>0.1</v>
      </c>
    </row>
    <row r="46" spans="1:4" x14ac:dyDescent="0.2">
      <c r="A46" s="6" t="s">
        <v>63</v>
      </c>
      <c r="B46" s="14"/>
      <c r="C46" s="39">
        <f>+C47+C48</f>
        <v>123.1</v>
      </c>
      <c r="D46" s="8">
        <f>+D47+D48</f>
        <v>81.2</v>
      </c>
    </row>
    <row r="47" spans="1:4" x14ac:dyDescent="0.2">
      <c r="A47" s="18" t="s">
        <v>66</v>
      </c>
      <c r="B47" s="14" t="s">
        <v>3</v>
      </c>
      <c r="C47" s="39">
        <v>101.8</v>
      </c>
      <c r="D47" s="8">
        <v>81.2</v>
      </c>
    </row>
    <row r="48" spans="1:4" ht="25.5" x14ac:dyDescent="0.2">
      <c r="A48" s="55" t="s">
        <v>67</v>
      </c>
      <c r="B48" s="36" t="s">
        <v>3</v>
      </c>
      <c r="C48" s="38">
        <v>21.3</v>
      </c>
      <c r="D48" s="37"/>
    </row>
    <row r="49" spans="1:4" x14ac:dyDescent="0.2">
      <c r="A49" s="19" t="s">
        <v>31</v>
      </c>
      <c r="B49" s="20"/>
      <c r="C49" s="21">
        <f>+C8+C11+C14+C28</f>
        <v>1561.6999999999998</v>
      </c>
      <c r="D49" s="21">
        <f>+D8+D11+D14+D28</f>
        <v>585.4</v>
      </c>
    </row>
    <row r="50" spans="1:4" x14ac:dyDescent="0.2">
      <c r="A50" s="13" t="s">
        <v>18</v>
      </c>
      <c r="B50" s="11"/>
      <c r="C50" s="5">
        <f>SUM(C51:C60)</f>
        <v>5250.5999999999985</v>
      </c>
      <c r="D50" s="5">
        <f>SUM(D51:D60)</f>
        <v>4978.2</v>
      </c>
    </row>
    <row r="51" spans="1:4" x14ac:dyDescent="0.2">
      <c r="A51" s="6" t="s">
        <v>55</v>
      </c>
      <c r="B51" s="14" t="s">
        <v>4</v>
      </c>
      <c r="C51" s="8">
        <f>154.2+201.4+0.9</f>
        <v>356.5</v>
      </c>
      <c r="D51" s="39">
        <f>149.5-1+195.2-0.5</f>
        <v>343.2</v>
      </c>
    </row>
    <row r="52" spans="1:4" x14ac:dyDescent="0.2">
      <c r="A52" s="6" t="s">
        <v>56</v>
      </c>
      <c r="B52" s="14" t="s">
        <v>4</v>
      </c>
      <c r="C52" s="8">
        <f>25+460.8+0.6</f>
        <v>486.40000000000003</v>
      </c>
      <c r="D52" s="39">
        <f>24.4-0.2+451.8-4</f>
        <v>472</v>
      </c>
    </row>
    <row r="53" spans="1:4" ht="12.75" customHeight="1" x14ac:dyDescent="0.2">
      <c r="A53" s="6" t="s">
        <v>34</v>
      </c>
      <c r="B53" s="14" t="s">
        <v>4</v>
      </c>
      <c r="C53" s="8">
        <f>101.9+595.8+1.8</f>
        <v>699.49999999999989</v>
      </c>
      <c r="D53" s="39">
        <f>98.8-0.2+580-1</f>
        <v>677.6</v>
      </c>
    </row>
    <row r="54" spans="1:4" x14ac:dyDescent="0.2">
      <c r="A54" s="6" t="s">
        <v>25</v>
      </c>
      <c r="B54" s="14" t="s">
        <v>4</v>
      </c>
      <c r="C54" s="8">
        <f>748.1+1979.9+7.5</f>
        <v>2735.5</v>
      </c>
      <c r="D54" s="39">
        <f>723.7-2+1920.5-5</f>
        <v>2637.2</v>
      </c>
    </row>
    <row r="55" spans="1:4" x14ac:dyDescent="0.2">
      <c r="A55" s="6" t="s">
        <v>24</v>
      </c>
      <c r="B55" s="14" t="s">
        <v>4</v>
      </c>
      <c r="C55" s="8">
        <v>13.4</v>
      </c>
      <c r="D55" s="39">
        <v>13.2</v>
      </c>
    </row>
    <row r="56" spans="1:4" x14ac:dyDescent="0.2">
      <c r="A56" s="6" t="s">
        <v>35</v>
      </c>
      <c r="B56" s="14" t="s">
        <v>4</v>
      </c>
      <c r="C56" s="8">
        <v>16.5</v>
      </c>
      <c r="D56" s="39">
        <f>16.2-0.3</f>
        <v>15.899999999999999</v>
      </c>
    </row>
    <row r="57" spans="1:4" x14ac:dyDescent="0.2">
      <c r="A57" s="6" t="s">
        <v>26</v>
      </c>
      <c r="B57" s="14" t="s">
        <v>4</v>
      </c>
      <c r="C57" s="8">
        <v>59.9</v>
      </c>
      <c r="D57" s="39">
        <v>59</v>
      </c>
    </row>
    <row r="58" spans="1:4" x14ac:dyDescent="0.2">
      <c r="A58" s="35" t="s">
        <v>37</v>
      </c>
      <c r="B58" s="36" t="s">
        <v>4</v>
      </c>
      <c r="C58" s="37">
        <f>228.6+0.9</f>
        <v>229.5</v>
      </c>
      <c r="D58" s="38">
        <v>221.8</v>
      </c>
    </row>
    <row r="59" spans="1:4" x14ac:dyDescent="0.2">
      <c r="A59" s="6" t="s">
        <v>49</v>
      </c>
      <c r="B59" s="14" t="s">
        <v>4</v>
      </c>
      <c r="C59" s="8">
        <f>80.4+473.5+1.5</f>
        <v>555.4</v>
      </c>
      <c r="D59" s="39">
        <f>77.6+460.7</f>
        <v>538.29999999999995</v>
      </c>
    </row>
    <row r="60" spans="1:4" ht="25.5" x14ac:dyDescent="0.2">
      <c r="A60" s="35" t="s">
        <v>41</v>
      </c>
      <c r="B60" s="36" t="s">
        <v>4</v>
      </c>
      <c r="C60" s="37">
        <v>98</v>
      </c>
      <c r="D60" s="37"/>
    </row>
    <row r="61" spans="1:4" x14ac:dyDescent="0.2">
      <c r="A61" s="6" t="s">
        <v>43</v>
      </c>
      <c r="B61" s="14" t="s">
        <v>4</v>
      </c>
      <c r="C61" s="8"/>
      <c r="D61" s="8"/>
    </row>
    <row r="62" spans="1:4" x14ac:dyDescent="0.2">
      <c r="A62" s="22" t="s">
        <v>52</v>
      </c>
      <c r="B62" s="23"/>
      <c r="C62" s="24">
        <f>+C50</f>
        <v>5250.5999999999985</v>
      </c>
      <c r="D62" s="24">
        <f>+D50</f>
        <v>4978.2</v>
      </c>
    </row>
    <row r="63" spans="1:4" x14ac:dyDescent="0.2">
      <c r="A63" s="15" t="s">
        <v>18</v>
      </c>
      <c r="B63" s="25"/>
      <c r="C63" s="5">
        <f>SUM(C64)</f>
        <v>463.9</v>
      </c>
      <c r="D63" s="5">
        <f>SUM(D64)</f>
        <v>338.1</v>
      </c>
    </row>
    <row r="64" spans="1:4" x14ac:dyDescent="0.2">
      <c r="A64" s="6" t="s">
        <v>56</v>
      </c>
      <c r="B64" s="27" t="s">
        <v>4</v>
      </c>
      <c r="C64" s="8">
        <f>422+41.9</f>
        <v>463.9</v>
      </c>
      <c r="D64" s="39">
        <f>299.2-2+41.3-0.4</f>
        <v>338.1</v>
      </c>
    </row>
    <row r="65" spans="1:4" x14ac:dyDescent="0.2">
      <c r="A65" s="22" t="s">
        <v>40</v>
      </c>
      <c r="B65" s="23"/>
      <c r="C65" s="24">
        <f>SUM(C63)</f>
        <v>463.9</v>
      </c>
      <c r="D65" s="24">
        <f>SUM(D63)</f>
        <v>338.1</v>
      </c>
    </row>
    <row r="66" spans="1:4" x14ac:dyDescent="0.2">
      <c r="A66" s="13" t="s">
        <v>77</v>
      </c>
      <c r="B66" s="11"/>
      <c r="C66" s="5">
        <f>+C67+C68</f>
        <v>697</v>
      </c>
      <c r="D66" s="5">
        <f>+D67+D68</f>
        <v>0</v>
      </c>
    </row>
    <row r="67" spans="1:4" ht="25.5" x14ac:dyDescent="0.2">
      <c r="A67" s="35" t="s">
        <v>78</v>
      </c>
      <c r="B67" s="45" t="s">
        <v>2</v>
      </c>
      <c r="C67" s="38">
        <v>697</v>
      </c>
      <c r="D67" s="38"/>
    </row>
    <row r="68" spans="1:4" hidden="1" x14ac:dyDescent="0.2">
      <c r="A68" s="6"/>
      <c r="B68" s="45"/>
      <c r="C68" s="37"/>
      <c r="D68" s="38"/>
    </row>
    <row r="69" spans="1:4" ht="25.5" x14ac:dyDescent="0.2">
      <c r="A69" s="40" t="s">
        <v>76</v>
      </c>
      <c r="B69" s="46"/>
      <c r="C69" s="42">
        <f>+C66</f>
        <v>697</v>
      </c>
      <c r="D69" s="42">
        <f>+D66</f>
        <v>0</v>
      </c>
    </row>
    <row r="70" spans="1:4" x14ac:dyDescent="0.2">
      <c r="A70" s="15" t="s">
        <v>18</v>
      </c>
      <c r="B70" s="25"/>
      <c r="C70" s="26">
        <f>+C71</f>
        <v>18.899999999999999</v>
      </c>
      <c r="D70" s="26">
        <f>+D71</f>
        <v>0</v>
      </c>
    </row>
    <row r="71" spans="1:4" x14ac:dyDescent="0.2">
      <c r="A71" s="6" t="s">
        <v>59</v>
      </c>
      <c r="B71" s="27" t="s">
        <v>60</v>
      </c>
      <c r="C71" s="8">
        <v>18.899999999999999</v>
      </c>
      <c r="D71" s="8"/>
    </row>
    <row r="72" spans="1:4" ht="25.5" x14ac:dyDescent="0.2">
      <c r="A72" s="40" t="s">
        <v>61</v>
      </c>
      <c r="B72" s="23"/>
      <c r="C72" s="42">
        <f>+C70</f>
        <v>18.899999999999999</v>
      </c>
      <c r="D72" s="42">
        <f>+D70</f>
        <v>0</v>
      </c>
    </row>
    <row r="73" spans="1:4" x14ac:dyDescent="0.2">
      <c r="A73" s="15" t="s">
        <v>18</v>
      </c>
      <c r="B73" s="25"/>
      <c r="C73" s="26">
        <f>+C74+C75+C76</f>
        <v>10.6</v>
      </c>
      <c r="D73" s="26">
        <f>+D74+D75+D76</f>
        <v>10.4</v>
      </c>
    </row>
    <row r="74" spans="1:4" x14ac:dyDescent="0.2">
      <c r="A74" s="6" t="s">
        <v>25</v>
      </c>
      <c r="B74" s="14" t="s">
        <v>4</v>
      </c>
      <c r="C74" s="8">
        <v>10.6</v>
      </c>
      <c r="D74" s="39">
        <v>10.4</v>
      </c>
    </row>
    <row r="75" spans="1:4" hidden="1" x14ac:dyDescent="0.2">
      <c r="A75" s="44"/>
      <c r="B75" s="14"/>
      <c r="C75" s="8"/>
      <c r="D75" s="8"/>
    </row>
    <row r="76" spans="1:4" hidden="1" x14ac:dyDescent="0.2">
      <c r="A76" s="44"/>
      <c r="B76" s="43"/>
      <c r="C76" s="8"/>
      <c r="D76" s="8"/>
    </row>
    <row r="77" spans="1:4" ht="25.5" x14ac:dyDescent="0.2">
      <c r="A77" s="40" t="s">
        <v>79</v>
      </c>
      <c r="B77" s="28"/>
      <c r="C77" s="41">
        <f>+C73</f>
        <v>10.6</v>
      </c>
      <c r="D77" s="41">
        <f>+D73</f>
        <v>10.4</v>
      </c>
    </row>
    <row r="78" spans="1:4" x14ac:dyDescent="0.2">
      <c r="A78" s="15" t="s">
        <v>18</v>
      </c>
      <c r="B78" s="11"/>
      <c r="C78" s="5">
        <f>+C79</f>
        <v>63.8</v>
      </c>
      <c r="D78" s="5">
        <f>+D79</f>
        <v>1.8</v>
      </c>
    </row>
    <row r="79" spans="1:4" x14ac:dyDescent="0.2">
      <c r="A79" s="6" t="s">
        <v>72</v>
      </c>
      <c r="B79" s="14" t="s">
        <v>4</v>
      </c>
      <c r="C79" s="8">
        <v>63.8</v>
      </c>
      <c r="D79" s="8">
        <v>1.8</v>
      </c>
    </row>
    <row r="80" spans="1:4" x14ac:dyDescent="0.2">
      <c r="A80" s="29" t="s">
        <v>62</v>
      </c>
      <c r="B80" s="30"/>
      <c r="C80" s="31">
        <f>+C78</f>
        <v>63.8</v>
      </c>
      <c r="D80" s="31">
        <f>+D78</f>
        <v>1.8</v>
      </c>
    </row>
    <row r="81" spans="1:4" x14ac:dyDescent="0.2">
      <c r="A81" s="15" t="s">
        <v>22</v>
      </c>
      <c r="B81" s="11"/>
      <c r="C81" s="5">
        <f>+C82</f>
        <v>12.3</v>
      </c>
      <c r="D81" s="5">
        <f>+D82</f>
        <v>0</v>
      </c>
    </row>
    <row r="82" spans="1:4" x14ac:dyDescent="0.2">
      <c r="A82" s="35" t="s">
        <v>80</v>
      </c>
      <c r="B82" s="14" t="s">
        <v>13</v>
      </c>
      <c r="C82" s="8">
        <v>12.3</v>
      </c>
      <c r="D82" s="8"/>
    </row>
    <row r="83" spans="1:4" ht="25.5" x14ac:dyDescent="0.2">
      <c r="A83" s="40" t="s">
        <v>81</v>
      </c>
      <c r="B83" s="30"/>
      <c r="C83" s="31">
        <f>+C81</f>
        <v>12.3</v>
      </c>
      <c r="D83" s="31">
        <f>+D81</f>
        <v>0</v>
      </c>
    </row>
    <row r="84" spans="1:4" x14ac:dyDescent="0.2">
      <c r="A84" s="15" t="s">
        <v>22</v>
      </c>
      <c r="B84" s="11"/>
      <c r="C84" s="5">
        <f>+C85</f>
        <v>132.30000000000001</v>
      </c>
      <c r="D84" s="5">
        <f>+D85</f>
        <v>2.6</v>
      </c>
    </row>
    <row r="85" spans="1:4" x14ac:dyDescent="0.2">
      <c r="A85" s="58" t="s">
        <v>68</v>
      </c>
      <c r="B85" s="57" t="s">
        <v>13</v>
      </c>
      <c r="C85" s="38">
        <v>132.30000000000001</v>
      </c>
      <c r="D85" s="38">
        <v>2.6</v>
      </c>
    </row>
    <row r="86" spans="1:4" ht="25.5" x14ac:dyDescent="0.2">
      <c r="A86" s="40" t="s">
        <v>69</v>
      </c>
      <c r="B86" s="30"/>
      <c r="C86" s="31">
        <f>+C84</f>
        <v>132.30000000000001</v>
      </c>
      <c r="D86" s="31">
        <f>+D84</f>
        <v>2.6</v>
      </c>
    </row>
    <row r="87" spans="1:4" x14ac:dyDescent="0.2">
      <c r="A87" s="15" t="s">
        <v>22</v>
      </c>
      <c r="B87" s="11"/>
      <c r="C87" s="5">
        <f>+C88</f>
        <v>53.8</v>
      </c>
      <c r="D87" s="5">
        <f>+D88</f>
        <v>1.1000000000000001</v>
      </c>
    </row>
    <row r="88" spans="1:4" x14ac:dyDescent="0.2">
      <c r="A88" s="58" t="s">
        <v>70</v>
      </c>
      <c r="B88" s="57" t="s">
        <v>13</v>
      </c>
      <c r="C88" s="38">
        <v>53.8</v>
      </c>
      <c r="D88" s="38">
        <v>1.1000000000000001</v>
      </c>
    </row>
    <row r="89" spans="1:4" ht="25.5" x14ac:dyDescent="0.2">
      <c r="A89" s="40" t="s">
        <v>71</v>
      </c>
      <c r="B89" s="30"/>
      <c r="C89" s="31">
        <f>+C87</f>
        <v>53.8</v>
      </c>
      <c r="D89" s="31">
        <f>+D87</f>
        <v>1.1000000000000001</v>
      </c>
    </row>
    <row r="90" spans="1:4" x14ac:dyDescent="0.2">
      <c r="A90" s="32" t="s">
        <v>33</v>
      </c>
      <c r="B90" s="33"/>
      <c r="C90" s="34">
        <f>+C49+C62+C65+C69+C72+C77+C80+C83+C86+C89</f>
        <v>8264.8999999999978</v>
      </c>
      <c r="D90" s="34">
        <f>SUM(D49+D62+D65+D80+D72+D77+D83+D69+D86+D89)</f>
        <v>5917.6</v>
      </c>
    </row>
  </sheetData>
  <mergeCells count="4">
    <mergeCell ref="A5:D5"/>
    <mergeCell ref="A2:D2"/>
    <mergeCell ref="A1:D1"/>
    <mergeCell ref="A3:D3"/>
  </mergeCells>
  <phoneticPr fontId="1" type="noConversion"/>
  <pageMargins left="0.74803149606299213" right="0.35433070866141736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Tikslinės dotacijos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2022-01-27T09:28:05Z</cp:lastPrinted>
  <dcterms:created xsi:type="dcterms:W3CDTF">2007-11-03T00:59:35Z</dcterms:created>
  <dcterms:modified xsi:type="dcterms:W3CDTF">2023-01-17T06:02:43Z</dcterms:modified>
</cp:coreProperties>
</file>