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ugdymo reikmėms finansuoti" sheetId="65" r:id="rId1"/>
  </sheets>
  <calcPr calcId="125725"/>
</workbook>
</file>

<file path=xl/calcChain.xml><?xml version="1.0" encoding="utf-8"?>
<calcChain xmlns="http://schemas.openxmlformats.org/spreadsheetml/2006/main">
  <c r="D14" i="65"/>
  <c r="C14"/>
  <c r="B14"/>
  <c r="B13"/>
  <c r="K13" s="1"/>
  <c r="D12"/>
  <c r="C12"/>
  <c r="B12"/>
  <c r="D11"/>
  <c r="C11"/>
  <c r="B11"/>
  <c r="D10"/>
  <c r="C10"/>
  <c r="B10"/>
  <c r="D9"/>
  <c r="C9"/>
  <c r="B9"/>
  <c r="E19"/>
  <c r="F19"/>
  <c r="G19"/>
  <c r="H19"/>
  <c r="I19"/>
  <c r="J19"/>
  <c r="K15"/>
  <c r="K16"/>
  <c r="K17"/>
  <c r="K18"/>
  <c r="K14" l="1"/>
  <c r="K12"/>
  <c r="K11"/>
  <c r="D19"/>
  <c r="K10"/>
  <c r="C19"/>
  <c r="K9"/>
  <c r="B19"/>
  <c r="K19" l="1"/>
</calcChain>
</file>

<file path=xl/sharedStrings.xml><?xml version="1.0" encoding="utf-8"?>
<sst xmlns="http://schemas.openxmlformats.org/spreadsheetml/2006/main" count="28" uniqueCount="28">
  <si>
    <t>Kazlų Rūdos Rimvydo Žigaičio menų mokykla</t>
  </si>
  <si>
    <t>Kazlų Rūdos Kazio Griniaus gimnazija</t>
  </si>
  <si>
    <t>Kazlų Rūdos pedagoginė psichologinė tarnyba</t>
  </si>
  <si>
    <t>Savivaldybės administracija</t>
  </si>
  <si>
    <t>Plutiškių gimnazija</t>
  </si>
  <si>
    <t>Suma</t>
  </si>
  <si>
    <t>Iš viso</t>
  </si>
  <si>
    <t>Savivaldybės administracija (VšĮ Kazlų Rūdos Valdorfo progimnazija)</t>
  </si>
  <si>
    <t>Savivaldybės administracija (VšĮ Kardokų gamtos mokykla)</t>
  </si>
  <si>
    <t>Kazlų Rūdos Sporto centras</t>
  </si>
  <si>
    <t>Asignavimų valdytojas</t>
  </si>
  <si>
    <t>Mokyklai apskaičiuotos mokymo lėšos</t>
  </si>
  <si>
    <t>Savivaldybei apskaičiuotos mokymo lėšos</t>
  </si>
  <si>
    <t>lėšos ugdymo procesui organizuoti ir valdyti</t>
  </si>
  <si>
    <t>lėšos švietimo pagalbai</t>
  </si>
  <si>
    <t>lėšos pedagoginei psichologinei pagalbai organizuoti</t>
  </si>
  <si>
    <t>lėšos mokymosi pasiekimų patikrinimams organizuoti ir valdyti</t>
  </si>
  <si>
    <t>lėšos formalųjį švietimą papildančio ugdymo programoms finansuoti</t>
  </si>
  <si>
    <t>lėšos ugdymo finansavimo poreikių skirtumams sumažinti</t>
  </si>
  <si>
    <t>tūkst. Eur</t>
  </si>
  <si>
    <t>Kazlų Rūdos „Elmos“ mokykla - darželis</t>
  </si>
  <si>
    <t>Kazlų Rūdos „Saulės“ mokykla</t>
  </si>
  <si>
    <t>lėšos skaitmeninei ugdymo plėtrai</t>
  </si>
  <si>
    <t>Kazlų Rūdos savivaldybės specialiosios tikslinės dotacijos ugdymo reikmėms finansuoti paskirstymas 2022 metams</t>
  </si>
  <si>
    <t>lėšos mokyklos bibliotekos darbuotojams iškaikyti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</si>
  <si>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2022 metų biudžeto asignavimų paskirstymo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</si>
  <si>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Kazlų Rūdos savivaldybės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</si>
  <si>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2 priedas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</si>
</sst>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2" xfId="0" applyFont="1" applyFill="1" applyBorder="1"/>
    <xf numFmtId="0" fontId="2" fillId="0" borderId="0" xfId="0" applyFont="1" applyFill="1" applyAlignment="1"/>
    <xf numFmtId="164" fontId="3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164" fontId="2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top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zoomScaleNormal="100" workbookViewId="0">
      <selection activeCell="N9" sqref="N9"/>
    </sheetView>
  </sheetViews>
  <sheetFormatPr defaultRowHeight="12.75"/>
  <cols>
    <col min="1" max="1" width="40.140625" style="2" customWidth="1"/>
    <col min="2" max="2" width="11.28515625" style="2" customWidth="1"/>
    <col min="3" max="3" width="11.5703125" style="2" customWidth="1"/>
    <col min="4" max="4" width="10.28515625" style="2" customWidth="1"/>
    <col min="5" max="5" width="11.42578125" style="2" customWidth="1"/>
    <col min="6" max="6" width="11.5703125" style="2" customWidth="1"/>
    <col min="7" max="9" width="10.5703125" style="2" customWidth="1"/>
    <col min="10" max="10" width="11.5703125" style="2" customWidth="1"/>
    <col min="11" max="11" width="7.28515625" style="3" customWidth="1"/>
    <col min="12" max="16384" width="9.140625" style="2"/>
  </cols>
  <sheetData>
    <row r="1" spans="1:12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7"/>
    </row>
    <row r="2" spans="1:12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7"/>
    </row>
    <row r="3" spans="1:12">
      <c r="A3" s="22" t="s">
        <v>27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7"/>
    </row>
    <row r="5" spans="1:12" ht="15.75">
      <c r="A5" s="21" t="s">
        <v>23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2">
      <c r="A6" s="5"/>
      <c r="B6" s="5"/>
      <c r="C6" s="5"/>
      <c r="D6" s="5"/>
      <c r="E6" s="5"/>
      <c r="F6" s="5"/>
      <c r="G6" s="3"/>
      <c r="H6" s="14"/>
      <c r="I6" s="3"/>
      <c r="J6" s="14"/>
      <c r="K6" s="14" t="s">
        <v>19</v>
      </c>
    </row>
    <row r="7" spans="1:12" ht="12.75" customHeight="1">
      <c r="A7" s="19" t="s">
        <v>10</v>
      </c>
      <c r="B7" s="19" t="s">
        <v>11</v>
      </c>
      <c r="C7" s="18" t="s">
        <v>12</v>
      </c>
      <c r="D7" s="18"/>
      <c r="E7" s="18"/>
      <c r="F7" s="18"/>
      <c r="G7" s="18"/>
      <c r="H7" s="18"/>
      <c r="I7" s="18"/>
      <c r="J7" s="18"/>
      <c r="K7" s="18"/>
    </row>
    <row r="8" spans="1:12" ht="97.5" customHeight="1">
      <c r="A8" s="20"/>
      <c r="B8" s="20"/>
      <c r="C8" s="13" t="s">
        <v>13</v>
      </c>
      <c r="D8" s="13" t="s">
        <v>14</v>
      </c>
      <c r="E8" s="13" t="s">
        <v>15</v>
      </c>
      <c r="F8" s="13" t="s">
        <v>16</v>
      </c>
      <c r="G8" s="13" t="s">
        <v>17</v>
      </c>
      <c r="H8" s="15" t="s">
        <v>22</v>
      </c>
      <c r="I8" s="13" t="s">
        <v>18</v>
      </c>
      <c r="J8" s="16" t="s">
        <v>24</v>
      </c>
      <c r="K8" s="13" t="s">
        <v>5</v>
      </c>
    </row>
    <row r="9" spans="1:12" s="1" customFormat="1">
      <c r="A9" s="17" t="s">
        <v>20</v>
      </c>
      <c r="B9" s="6">
        <f>94+2.4+122.8+3.6</f>
        <v>222.79999999999998</v>
      </c>
      <c r="C9" s="6">
        <f>7.2+21.1</f>
        <v>28.3</v>
      </c>
      <c r="D9" s="6">
        <f>11+24.5</f>
        <v>35.5</v>
      </c>
      <c r="E9" s="6"/>
      <c r="F9" s="6"/>
      <c r="G9" s="6"/>
      <c r="H9" s="6">
        <v>2.7</v>
      </c>
      <c r="I9" s="6"/>
      <c r="J9" s="6">
        <v>3.8</v>
      </c>
      <c r="K9" s="8">
        <f>SUM(B9:J9)</f>
        <v>293.10000000000002</v>
      </c>
    </row>
    <row r="10" spans="1:12" s="1" customFormat="1">
      <c r="A10" s="17" t="s">
        <v>21</v>
      </c>
      <c r="B10" s="6">
        <f>15.9+285.6+2.3</f>
        <v>303.8</v>
      </c>
      <c r="C10" s="6">
        <f>0.1+13.2</f>
        <v>13.299999999999999</v>
      </c>
      <c r="D10" s="6">
        <f>1.5+95.7</f>
        <v>97.2</v>
      </c>
      <c r="E10" s="6"/>
      <c r="F10" s="6"/>
      <c r="G10" s="6"/>
      <c r="H10" s="6">
        <v>1.7</v>
      </c>
      <c r="I10" s="6"/>
      <c r="J10" s="6">
        <v>2.4</v>
      </c>
      <c r="K10" s="8">
        <f t="shared" ref="K10:K18" si="0">SUM(B10:J10)</f>
        <v>418.4</v>
      </c>
    </row>
    <row r="11" spans="1:12" s="1" customFormat="1">
      <c r="A11" s="4" t="s">
        <v>4</v>
      </c>
      <c r="B11" s="6">
        <f>77.5+1.4+419.8+6.7</f>
        <v>505.40000000000003</v>
      </c>
      <c r="C11" s="6">
        <f>4.3+38.9</f>
        <v>43.199999999999996</v>
      </c>
      <c r="D11" s="6">
        <f>5.6+43.8</f>
        <v>49.4</v>
      </c>
      <c r="E11" s="6"/>
      <c r="F11" s="6"/>
      <c r="G11" s="6"/>
      <c r="H11" s="6">
        <v>5</v>
      </c>
      <c r="I11" s="6"/>
      <c r="J11" s="6">
        <v>7</v>
      </c>
      <c r="K11" s="8">
        <f t="shared" si="0"/>
        <v>610</v>
      </c>
    </row>
    <row r="12" spans="1:12">
      <c r="A12" s="4" t="s">
        <v>1</v>
      </c>
      <c r="B12" s="6">
        <f>558.5+13.9+1396.3+31.2</f>
        <v>1999.8999999999999</v>
      </c>
      <c r="C12" s="6">
        <f>40.1+182.7</f>
        <v>222.79999999999998</v>
      </c>
      <c r="D12" s="6">
        <f>68+156.8</f>
        <v>224.8</v>
      </c>
      <c r="E12" s="6"/>
      <c r="F12" s="6"/>
      <c r="G12" s="6"/>
      <c r="H12" s="6">
        <v>23.7</v>
      </c>
      <c r="I12" s="6"/>
      <c r="J12" s="6">
        <v>33</v>
      </c>
      <c r="K12" s="8">
        <f t="shared" si="0"/>
        <v>2504.1999999999998</v>
      </c>
    </row>
    <row r="13" spans="1:12" ht="25.5">
      <c r="A13" s="10" t="s">
        <v>7</v>
      </c>
      <c r="B13" s="11">
        <f>144.5+2.8</f>
        <v>147.30000000000001</v>
      </c>
      <c r="C13" s="11">
        <v>16.2</v>
      </c>
      <c r="D13" s="11">
        <v>24.6</v>
      </c>
      <c r="E13" s="11"/>
      <c r="F13" s="11"/>
      <c r="G13" s="11"/>
      <c r="H13" s="11">
        <v>2.1</v>
      </c>
      <c r="I13" s="11"/>
      <c r="J13" s="11">
        <v>2.9</v>
      </c>
      <c r="K13" s="12">
        <f t="shared" si="0"/>
        <v>193.1</v>
      </c>
    </row>
    <row r="14" spans="1:12" ht="25.5">
      <c r="A14" s="10" t="s">
        <v>8</v>
      </c>
      <c r="B14" s="11">
        <f>56.3+1.3+355.1+5.7</f>
        <v>418.40000000000003</v>
      </c>
      <c r="C14" s="11">
        <f>3.7+33.6</f>
        <v>37.300000000000004</v>
      </c>
      <c r="D14" s="11">
        <f>3.7+19.2</f>
        <v>22.9</v>
      </c>
      <c r="E14" s="11"/>
      <c r="F14" s="11"/>
      <c r="G14" s="11"/>
      <c r="H14" s="11">
        <v>4.4000000000000004</v>
      </c>
      <c r="I14" s="11"/>
      <c r="J14" s="11">
        <v>6.1</v>
      </c>
      <c r="K14" s="12">
        <f t="shared" si="0"/>
        <v>489.1</v>
      </c>
    </row>
    <row r="15" spans="1:12">
      <c r="A15" s="10" t="s">
        <v>2</v>
      </c>
      <c r="B15" s="6"/>
      <c r="C15" s="6"/>
      <c r="D15" s="6"/>
      <c r="E15" s="6">
        <v>52.5</v>
      </c>
      <c r="F15" s="6"/>
      <c r="G15" s="6"/>
      <c r="H15" s="6"/>
      <c r="I15" s="6">
        <v>10</v>
      </c>
      <c r="J15" s="6"/>
      <c r="K15" s="8">
        <f t="shared" si="0"/>
        <v>62.5</v>
      </c>
    </row>
    <row r="16" spans="1:12">
      <c r="A16" s="10" t="s">
        <v>0</v>
      </c>
      <c r="B16" s="6"/>
      <c r="C16" s="6"/>
      <c r="D16" s="6"/>
      <c r="E16" s="6"/>
      <c r="F16" s="6"/>
      <c r="G16" s="6">
        <v>12.2</v>
      </c>
      <c r="H16" s="6"/>
      <c r="I16" s="6"/>
      <c r="J16" s="6"/>
      <c r="K16" s="8">
        <f t="shared" si="0"/>
        <v>12.2</v>
      </c>
    </row>
    <row r="17" spans="1:11">
      <c r="A17" s="4" t="s">
        <v>9</v>
      </c>
      <c r="B17" s="6"/>
      <c r="C17" s="6"/>
      <c r="D17" s="6"/>
      <c r="E17" s="6"/>
      <c r="F17" s="6"/>
      <c r="G17" s="6">
        <v>16.8</v>
      </c>
      <c r="H17" s="6"/>
      <c r="I17" s="6"/>
      <c r="J17" s="6"/>
      <c r="K17" s="8">
        <f t="shared" si="0"/>
        <v>16.8</v>
      </c>
    </row>
    <row r="18" spans="1:11">
      <c r="A18" s="4" t="s">
        <v>3</v>
      </c>
      <c r="B18" s="6"/>
      <c r="C18" s="6"/>
      <c r="D18" s="6"/>
      <c r="E18" s="6"/>
      <c r="F18" s="6">
        <v>2.4</v>
      </c>
      <c r="G18" s="6"/>
      <c r="H18" s="6"/>
      <c r="I18" s="6">
        <v>74.599999999999994</v>
      </c>
      <c r="J18" s="6"/>
      <c r="K18" s="8">
        <f t="shared" si="0"/>
        <v>77</v>
      </c>
    </row>
    <row r="19" spans="1:11">
      <c r="A19" s="9" t="s">
        <v>6</v>
      </c>
      <c r="B19" s="8">
        <f>SUM(B9:B18)</f>
        <v>3597.6</v>
      </c>
      <c r="C19" s="8">
        <f t="shared" ref="C19:K19" si="1">SUM(C9:C18)</f>
        <v>361.09999999999997</v>
      </c>
      <c r="D19" s="8">
        <f t="shared" si="1"/>
        <v>454.4</v>
      </c>
      <c r="E19" s="8">
        <f t="shared" si="1"/>
        <v>52.5</v>
      </c>
      <c r="F19" s="8">
        <f t="shared" si="1"/>
        <v>2.4</v>
      </c>
      <c r="G19" s="8">
        <f t="shared" si="1"/>
        <v>29</v>
      </c>
      <c r="H19" s="8">
        <f t="shared" si="1"/>
        <v>39.6</v>
      </c>
      <c r="I19" s="8">
        <f t="shared" si="1"/>
        <v>84.6</v>
      </c>
      <c r="J19" s="8">
        <f t="shared" si="1"/>
        <v>55.2</v>
      </c>
      <c r="K19" s="8">
        <f t="shared" si="1"/>
        <v>4676.3999999999996</v>
      </c>
    </row>
  </sheetData>
  <mergeCells count="7">
    <mergeCell ref="C7:K7"/>
    <mergeCell ref="A7:A8"/>
    <mergeCell ref="B7:B8"/>
    <mergeCell ref="A5:K5"/>
    <mergeCell ref="A1:K1"/>
    <mergeCell ref="A2:K2"/>
    <mergeCell ref="A3:K3"/>
  </mergeCells>
  <phoneticPr fontId="1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ugdymo reikmėms finansuoti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2020-02-04T08:08:53Z</cp:lastPrinted>
  <dcterms:created xsi:type="dcterms:W3CDTF">2007-11-03T00:59:35Z</dcterms:created>
  <dcterms:modified xsi:type="dcterms:W3CDTF">2022-01-28T05:39:45Z</dcterms:modified>
</cp:coreProperties>
</file>